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360" windowHeight="12720"/>
  </bookViews>
  <sheets>
    <sheet name="계산식" sheetId="1" r:id="rId1"/>
  </sheets>
  <definedNames>
    <definedName name="_xlnm.Print_Area" localSheetId="0">계산식!$A$1:$D$22</definedName>
  </definedNames>
  <calcPr calcId="125725"/>
</workbook>
</file>

<file path=xl/calcChain.xml><?xml version="1.0" encoding="utf-8"?>
<calcChain xmlns="http://schemas.openxmlformats.org/spreadsheetml/2006/main">
  <c r="C6" i="1"/>
  <c r="C16" s="1"/>
  <c r="C10"/>
  <c r="C3"/>
  <c r="C15"/>
  <c r="C17"/>
  <c r="C19" l="1"/>
  <c r="C22" s="1"/>
  <c r="C7"/>
  <c r="C12" s="1"/>
</calcChain>
</file>

<file path=xl/sharedStrings.xml><?xml version="1.0" encoding="utf-8"?>
<sst xmlns="http://schemas.openxmlformats.org/spreadsheetml/2006/main" count="57" uniqueCount="50">
  <si>
    <t>냉각수 입구 온도</t>
    <phoneticPr fontId="1" type="noConversion"/>
  </si>
  <si>
    <t>냉각수 출구 온도</t>
    <phoneticPr fontId="1" type="noConversion"/>
  </si>
  <si>
    <t>흡입 유량</t>
    <phoneticPr fontId="1" type="noConversion"/>
  </si>
  <si>
    <t>흡입 유량 정압 비열</t>
    <phoneticPr fontId="1" type="noConversion"/>
  </si>
  <si>
    <t>흡입 유량의 잠열</t>
    <phoneticPr fontId="1" type="noConversion"/>
  </si>
  <si>
    <t>잠열</t>
    <phoneticPr fontId="1" type="noConversion"/>
  </si>
  <si>
    <t>총 열량</t>
    <phoneticPr fontId="1" type="noConversion"/>
  </si>
  <si>
    <t>대수평균 온도차</t>
    <phoneticPr fontId="1" type="noConversion"/>
  </si>
  <si>
    <t>총괄 전열 계수</t>
    <phoneticPr fontId="1" type="noConversion"/>
  </si>
  <si>
    <t>전열 면적</t>
    <phoneticPr fontId="1" type="noConversion"/>
  </si>
  <si>
    <t>TUBE 길이</t>
    <phoneticPr fontId="1" type="noConversion"/>
  </si>
  <si>
    <t>TUBE 외경</t>
    <phoneticPr fontId="1" type="noConversion"/>
  </si>
  <si>
    <t>TUBE 본수</t>
    <phoneticPr fontId="1" type="noConversion"/>
  </si>
  <si>
    <t>T1</t>
    <phoneticPr fontId="1" type="noConversion"/>
  </si>
  <si>
    <t>T2</t>
    <phoneticPr fontId="1" type="noConversion"/>
  </si>
  <si>
    <t>t1</t>
    <phoneticPr fontId="1" type="noConversion"/>
  </si>
  <si>
    <t>t2</t>
    <phoneticPr fontId="1" type="noConversion"/>
  </si>
  <si>
    <t>K</t>
    <phoneticPr fontId="1" type="noConversion"/>
  </si>
  <si>
    <t>Q1</t>
    <phoneticPr fontId="1" type="noConversion"/>
  </si>
  <si>
    <t>r</t>
    <phoneticPr fontId="1" type="noConversion"/>
  </si>
  <si>
    <t>q1</t>
    <phoneticPr fontId="1" type="noConversion"/>
  </si>
  <si>
    <t>Qw</t>
    <phoneticPr fontId="1" type="noConversion"/>
  </si>
  <si>
    <t>w1</t>
    <phoneticPr fontId="1" type="noConversion"/>
  </si>
  <si>
    <t>∆tm</t>
    <phoneticPr fontId="1" type="noConversion"/>
  </si>
  <si>
    <t>U</t>
    <phoneticPr fontId="1" type="noConversion"/>
  </si>
  <si>
    <t>A</t>
    <phoneticPr fontId="1" type="noConversion"/>
  </si>
  <si>
    <t>L</t>
    <phoneticPr fontId="1" type="noConversion"/>
  </si>
  <si>
    <t>Od</t>
    <phoneticPr fontId="1" type="noConversion"/>
  </si>
  <si>
    <t>N</t>
    <phoneticPr fontId="1" type="noConversion"/>
  </si>
  <si>
    <r>
      <t>m</t>
    </r>
    <r>
      <rPr>
        <vertAlign val="superscript"/>
        <sz val="11"/>
        <rFont val="돋움"/>
        <family val="3"/>
        <charset val="129"/>
      </rPr>
      <t>2</t>
    </r>
    <phoneticPr fontId="1" type="noConversion"/>
  </si>
  <si>
    <t>℃</t>
    <phoneticPr fontId="1" type="noConversion"/>
  </si>
  <si>
    <t>kg/hr</t>
    <phoneticPr fontId="1" type="noConversion"/>
  </si>
  <si>
    <r>
      <t>kcal/m</t>
    </r>
    <r>
      <rPr>
        <vertAlign val="superscript"/>
        <sz val="11"/>
        <rFont val="돋움"/>
        <family val="3"/>
        <charset val="129"/>
      </rPr>
      <t>2</t>
    </r>
    <r>
      <rPr>
        <sz val="11"/>
        <rFont val="돋움"/>
        <family val="3"/>
        <charset val="129"/>
      </rPr>
      <t>.hr.℃</t>
    </r>
    <phoneticPr fontId="1" type="noConversion"/>
  </si>
  <si>
    <t>ea</t>
    <phoneticPr fontId="1" type="noConversion"/>
  </si>
  <si>
    <t>J/kg.K</t>
    <phoneticPr fontId="1" type="noConversion"/>
  </si>
  <si>
    <t>KJ/hr</t>
    <phoneticPr fontId="1" type="noConversion"/>
  </si>
  <si>
    <t>KJ/s</t>
    <phoneticPr fontId="1" type="noConversion"/>
  </si>
  <si>
    <t>냉각수량</t>
    <phoneticPr fontId="1" type="noConversion"/>
  </si>
  <si>
    <t>냉각수량 정압 비열</t>
    <phoneticPr fontId="1" type="noConversion"/>
  </si>
  <si>
    <t>K</t>
    <phoneticPr fontId="1" type="noConversion"/>
  </si>
  <si>
    <t>T3</t>
    <phoneticPr fontId="1" type="noConversion"/>
  </si>
  <si>
    <t>냉각수 평균 온도</t>
    <phoneticPr fontId="1" type="noConversion"/>
  </si>
  <si>
    <t>t3</t>
    <phoneticPr fontId="1" type="noConversion"/>
  </si>
  <si>
    <t>mm</t>
    <phoneticPr fontId="1" type="noConversion"/>
  </si>
  <si>
    <t>흡입 온도</t>
    <phoneticPr fontId="1" type="noConversion"/>
  </si>
  <si>
    <t>배출 온도</t>
    <phoneticPr fontId="1" type="noConversion"/>
  </si>
  <si>
    <t>평균 온도</t>
    <phoneticPr fontId="1" type="noConversion"/>
  </si>
  <si>
    <t>w2</t>
    <phoneticPr fontId="1" type="noConversion"/>
  </si>
  <si>
    <t>kg/s</t>
    <phoneticPr fontId="1" type="noConversion"/>
  </si>
  <si>
    <t>전열량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</si>
</sst>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name val="돋움"/>
      <family val="3"/>
      <charset val="129"/>
    </font>
    <font>
      <sz val="8"/>
      <name val="돋움"/>
      <family val="3"/>
      <charset val="129"/>
    </font>
    <font>
      <vertAlign val="superscript"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9" xfId="0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BreakPreview" zoomScaleNormal="100" zoomScaleSheetLayoutView="100" workbookViewId="0">
      <selection activeCell="C1" sqref="C1"/>
    </sheetView>
  </sheetViews>
  <sheetFormatPr defaultColWidth="15.77734375" defaultRowHeight="20.100000000000001" customHeight="1"/>
  <cols>
    <col min="1" max="1" width="20.33203125" customWidth="1"/>
    <col min="2" max="2" width="13.21875" customWidth="1"/>
  </cols>
  <sheetData>
    <row r="1" spans="1:5" ht="28.35" customHeight="1" thickTop="1">
      <c r="A1" s="6" t="s">
        <v>44</v>
      </c>
      <c r="B1" s="7" t="s">
        <v>13</v>
      </c>
      <c r="C1" s="8">
        <v>60</v>
      </c>
      <c r="D1" s="9" t="s">
        <v>30</v>
      </c>
      <c r="E1" s="5"/>
    </row>
    <row r="2" spans="1:5" ht="28.35" customHeight="1">
      <c r="A2" s="10" t="s">
        <v>45</v>
      </c>
      <c r="B2" s="4" t="s">
        <v>14</v>
      </c>
      <c r="C2" s="1">
        <v>15</v>
      </c>
      <c r="D2" s="11" t="s">
        <v>30</v>
      </c>
      <c r="E2" s="5"/>
    </row>
    <row r="3" spans="1:5" ht="28.35" customHeight="1">
      <c r="A3" s="10" t="s">
        <v>46</v>
      </c>
      <c r="B3" s="4" t="s">
        <v>40</v>
      </c>
      <c r="C3" s="2">
        <f>(C1+C2)*0.5</f>
        <v>37.5</v>
      </c>
      <c r="D3" s="11" t="s">
        <v>30</v>
      </c>
      <c r="E3" s="5"/>
    </row>
    <row r="4" spans="1:5" ht="28.35" customHeight="1">
      <c r="A4" s="10" t="s">
        <v>3</v>
      </c>
      <c r="B4" s="4" t="s">
        <v>17</v>
      </c>
      <c r="C4" s="1">
        <v>1</v>
      </c>
      <c r="D4" s="11" t="s">
        <v>34</v>
      </c>
      <c r="E4" s="5"/>
    </row>
    <row r="5" spans="1:5" ht="28.35" customHeight="1">
      <c r="A5" s="10" t="s">
        <v>2</v>
      </c>
      <c r="B5" s="4" t="s">
        <v>22</v>
      </c>
      <c r="C5" s="1">
        <v>255</v>
      </c>
      <c r="D5" s="11" t="s">
        <v>31</v>
      </c>
      <c r="E5" s="5"/>
    </row>
    <row r="6" spans="1:5" ht="28.35" customHeight="1">
      <c r="A6" s="10" t="s">
        <v>49</v>
      </c>
      <c r="B6" s="4" t="s">
        <v>18</v>
      </c>
      <c r="C6" s="2">
        <f>(C5*C4*(C1-C2))/1000</f>
        <v>11.475</v>
      </c>
      <c r="D6" s="11" t="s">
        <v>35</v>
      </c>
      <c r="E6" s="5"/>
    </row>
    <row r="7" spans="1:5" ht="28.35" customHeight="1">
      <c r="A7" s="10"/>
      <c r="B7" s="4"/>
      <c r="C7" s="2">
        <f>C6/3600</f>
        <v>3.1874999999999998E-3</v>
      </c>
      <c r="D7" s="11" t="s">
        <v>36</v>
      </c>
      <c r="E7" s="5"/>
    </row>
    <row r="8" spans="1:5" ht="28.35" customHeight="1">
      <c r="A8" s="10" t="s">
        <v>0</v>
      </c>
      <c r="B8" s="4" t="s">
        <v>15</v>
      </c>
      <c r="C8" s="1">
        <v>7</v>
      </c>
      <c r="D8" s="11" t="s">
        <v>30</v>
      </c>
      <c r="E8" s="5"/>
    </row>
    <row r="9" spans="1:5" ht="28.35" customHeight="1">
      <c r="A9" s="10" t="s">
        <v>1</v>
      </c>
      <c r="B9" s="4" t="s">
        <v>16</v>
      </c>
      <c r="C9" s="1">
        <v>24</v>
      </c>
      <c r="D9" s="11" t="s">
        <v>30</v>
      </c>
      <c r="E9" s="5"/>
    </row>
    <row r="10" spans="1:5" ht="28.35" customHeight="1">
      <c r="A10" s="10" t="s">
        <v>41</v>
      </c>
      <c r="B10" s="4" t="s">
        <v>42</v>
      </c>
      <c r="C10" s="2">
        <f>(C8+C9)*0.5</f>
        <v>15.5</v>
      </c>
      <c r="D10" s="11" t="s">
        <v>30</v>
      </c>
      <c r="E10" s="5"/>
    </row>
    <row r="11" spans="1:5" ht="28.35" customHeight="1">
      <c r="A11" s="10" t="s">
        <v>38</v>
      </c>
      <c r="B11" s="4" t="s">
        <v>39</v>
      </c>
      <c r="C11" s="3">
        <v>1</v>
      </c>
      <c r="D11" s="11" t="s">
        <v>34</v>
      </c>
      <c r="E11" s="5"/>
    </row>
    <row r="12" spans="1:5" ht="28.35" customHeight="1">
      <c r="A12" s="10" t="s">
        <v>37</v>
      </c>
      <c r="B12" s="4" t="s">
        <v>47</v>
      </c>
      <c r="C12" s="2">
        <f>(C7)/(C11*(C9-C8))</f>
        <v>1.8749999999999998E-4</v>
      </c>
      <c r="D12" s="11" t="s">
        <v>48</v>
      </c>
      <c r="E12" s="5"/>
    </row>
    <row r="13" spans="1:5" ht="28.35" customHeight="1">
      <c r="A13" s="10"/>
      <c r="B13" s="4"/>
      <c r="C13" s="1"/>
      <c r="D13" s="11"/>
      <c r="E13" s="5"/>
    </row>
    <row r="14" spans="1:5" ht="28.35" customHeight="1">
      <c r="A14" s="10" t="s">
        <v>4</v>
      </c>
      <c r="B14" s="4" t="s">
        <v>19</v>
      </c>
      <c r="C14" s="1">
        <v>539</v>
      </c>
      <c r="D14" s="11"/>
      <c r="E14" s="5"/>
    </row>
    <row r="15" spans="1:5" ht="28.35" customHeight="1">
      <c r="A15" s="10" t="s">
        <v>5</v>
      </c>
      <c r="B15" s="4" t="s">
        <v>20</v>
      </c>
      <c r="C15" s="2">
        <f>(C5*C14)</f>
        <v>137445</v>
      </c>
      <c r="D15" s="11"/>
      <c r="E15" s="5"/>
    </row>
    <row r="16" spans="1:5" ht="28.35" customHeight="1">
      <c r="A16" s="10" t="s">
        <v>6</v>
      </c>
      <c r="B16" s="4" t="s">
        <v>21</v>
      </c>
      <c r="C16" s="2">
        <f>(C6+C15)</f>
        <v>137456.47500000001</v>
      </c>
      <c r="D16" s="11"/>
      <c r="E16" s="5"/>
    </row>
    <row r="17" spans="1:5" ht="28.35" customHeight="1">
      <c r="A17" s="10" t="s">
        <v>7</v>
      </c>
      <c r="B17" s="4" t="s">
        <v>23</v>
      </c>
      <c r="C17" s="2">
        <f>((C1-C9)-(C2-C8))/LN((C1-C9)/(C2-C8))*0.92</f>
        <v>17.126778219799085</v>
      </c>
      <c r="D17" s="11"/>
      <c r="E17" s="5"/>
    </row>
    <row r="18" spans="1:5" ht="28.35" customHeight="1">
      <c r="A18" s="10" t="s">
        <v>8</v>
      </c>
      <c r="B18" s="4" t="s">
        <v>24</v>
      </c>
      <c r="C18" s="1">
        <v>150</v>
      </c>
      <c r="D18" s="11" t="s">
        <v>32</v>
      </c>
      <c r="E18" s="5"/>
    </row>
    <row r="19" spans="1:5" ht="28.35" customHeight="1">
      <c r="A19" s="10" t="s">
        <v>9</v>
      </c>
      <c r="B19" s="4" t="s">
        <v>25</v>
      </c>
      <c r="C19" s="2">
        <f>(C16/(C17*C18))</f>
        <v>53.50548061284757</v>
      </c>
      <c r="D19" s="11" t="s">
        <v>29</v>
      </c>
      <c r="E19" s="5"/>
    </row>
    <row r="20" spans="1:5" ht="28.35" customHeight="1">
      <c r="A20" s="10" t="s">
        <v>10</v>
      </c>
      <c r="B20" s="4" t="s">
        <v>26</v>
      </c>
      <c r="C20" s="1">
        <v>3000</v>
      </c>
      <c r="D20" s="11" t="s">
        <v>43</v>
      </c>
      <c r="E20" s="5"/>
    </row>
    <row r="21" spans="1:5" ht="28.35" customHeight="1">
      <c r="A21" s="10" t="s">
        <v>11</v>
      </c>
      <c r="B21" s="4" t="s">
        <v>27</v>
      </c>
      <c r="C21" s="1">
        <v>19.05</v>
      </c>
      <c r="D21" s="11" t="s">
        <v>43</v>
      </c>
      <c r="E21" s="5"/>
    </row>
    <row r="22" spans="1:5" ht="28.35" customHeight="1" thickBot="1">
      <c r="A22" s="12" t="s">
        <v>12</v>
      </c>
      <c r="B22" s="13" t="s">
        <v>28</v>
      </c>
      <c r="C22" s="14">
        <f>C19/(3.14*(C20/1000)*(C21/1000))</f>
        <v>298.16206436769687</v>
      </c>
      <c r="D22" s="15" t="s">
        <v>33</v>
      </c>
      <c r="E22" s="5"/>
    </row>
    <row r="23" spans="1:5" ht="20.100000000000001" customHeight="1" thickTop="1"/>
  </sheetData>
  <phoneticPr fontId="1" type="noConversion"/>
  <pageMargins left="1" right="1" top="1.2916666666666667" bottom="1" header="0.48958333333333331" footer="0.5"/>
  <pageSetup paperSize="9" orientation="portrait" horizontalDpi="4294967293" verticalDpi="0" r:id="rId1"/>
  <headerFooter alignWithMargins="0">
    <oddHeader>&amp;C&amp;"돋움,굵게"&amp;16&amp;U열교환기 계산 프로그램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계산식</vt:lpstr>
      <vt:lpstr>계산식!Print_Area</vt:lpstr>
    </vt:vector>
  </TitlesOfParts>
  <Company>신정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열교환기 계산프로그램</dc:title>
  <dc:creator>daan vacuum</dc:creator>
  <cp:lastModifiedBy>vacuum</cp:lastModifiedBy>
  <dcterms:created xsi:type="dcterms:W3CDTF">2005-08-19T05:38:24Z</dcterms:created>
  <dcterms:modified xsi:type="dcterms:W3CDTF">2016-05-19T05:23:54Z</dcterms:modified>
</cp:coreProperties>
</file>